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тветсек\Desktop\"/>
    </mc:Choice>
  </mc:AlternateContent>
  <xr:revisionPtr revIDLastSave="0" documentId="8_{A33E463C-E861-49B0-A263-2EDB18BB11D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Отчет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J21" i="1"/>
  <c r="G21" i="1"/>
  <c r="D21" i="1"/>
  <c r="H21" i="1"/>
  <c r="F21" i="1"/>
  <c r="C21" i="1"/>
  <c r="B21" i="1"/>
  <c r="B13" i="1"/>
  <c r="K20" i="1"/>
  <c r="M20" i="1"/>
  <c r="M21" i="1"/>
  <c r="M15" i="1"/>
  <c r="M14" i="1"/>
  <c r="F8" i="1"/>
  <c r="L6" i="1"/>
  <c r="D8" i="1"/>
  <c r="I7" i="1"/>
  <c r="A6" i="1"/>
  <c r="C6" i="1"/>
  <c r="H6" i="1"/>
  <c r="C7" i="1"/>
  <c r="D7" i="1"/>
  <c r="H7" i="1"/>
  <c r="L7" i="1"/>
  <c r="M7" i="1"/>
  <c r="I8" i="1"/>
  <c r="J8" i="1"/>
  <c r="K8" i="1"/>
  <c r="D9" i="1"/>
  <c r="E9" i="1"/>
  <c r="F9" i="1"/>
  <c r="G9" i="1"/>
  <c r="B10" i="1"/>
  <c r="C10" i="1"/>
  <c r="D10" i="1"/>
  <c r="E10" i="1"/>
  <c r="F10" i="1"/>
  <c r="G10" i="1"/>
  <c r="H10" i="1"/>
  <c r="I10" i="1"/>
  <c r="J10" i="1"/>
  <c r="K10" i="1"/>
  <c r="L10" i="1"/>
  <c r="M10" i="1"/>
  <c r="M11" i="1"/>
  <c r="K13" i="1"/>
  <c r="M13" i="1"/>
</calcChain>
</file>

<file path=xl/sharedStrings.xml><?xml version="1.0" encoding="utf-8"?>
<sst xmlns="http://schemas.openxmlformats.org/spreadsheetml/2006/main" count="24" uniqueCount="20">
  <si>
    <t>1</t>
  </si>
  <si>
    <t>1.</t>
  </si>
  <si>
    <t/>
  </si>
  <si>
    <t>в руб.</t>
  </si>
  <si>
    <t xml:space="preserve"> </t>
  </si>
  <si>
    <t>2.</t>
  </si>
  <si>
    <t>Фамилия, имя, отчество кандидата</t>
  </si>
  <si>
    <t>Итого</t>
  </si>
  <si>
    <r>
      <t xml:space="preserve">СВЕДЕНИЯ 
</t>
    </r>
    <r>
      <rPr>
        <sz val="12"/>
        <color theme="1"/>
        <rFont val="Times New Roman"/>
        <family val="1"/>
        <charset val="204"/>
      </rPr>
      <t>о поступлении и расходовании средств избирательных фондов кандидатов</t>
    </r>
    <r>
      <rPr>
        <b/>
        <sz val="12"/>
        <color theme="1"/>
        <rFont val="Times New Roman"/>
        <family val="1"/>
        <charset val="204"/>
      </rPr>
      <t xml:space="preserve">
(на основании данных, предоставленных филиалом ПАО Сбербанк)</t>
    </r>
  </si>
  <si>
    <t>Выборы депутатов Белгородской областной Думы восьмого созыва по одномандатному избирательному округу №1</t>
  </si>
  <si>
    <t>Литовкин Михаил Васильевич</t>
  </si>
  <si>
    <t>Кузнецов Владислав Николаевич</t>
  </si>
  <si>
    <t xml:space="preserve">Председатель  Алексеевской                                         территориальной избирательной комиссии
 </t>
  </si>
  <si>
    <t>3.</t>
  </si>
  <si>
    <t>4.</t>
  </si>
  <si>
    <t>Плешков Алексей Федорович</t>
  </si>
  <si>
    <t>Дремов Евгений Александрович</t>
  </si>
  <si>
    <t>По состоянию на 02.09.2025 г.</t>
  </si>
  <si>
    <t>А. И. Гончарова, 02 сентября 2025г.</t>
  </si>
  <si>
    <t>за услуги по распространению агитационных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</si>
</sst>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3" fillId="2" borderId="1" xfId="0" quotePrefix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5" fillId="0" borderId="0" xfId="0" applyFont="1"/>
    <xf numFmtId="2" fontId="9" fillId="5" borderId="4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14" fontId="9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topLeftCell="A4" workbookViewId="0">
      <selection activeCell="G25" sqref="G25"/>
    </sheetView>
  </sheetViews>
  <sheetFormatPr defaultRowHeight="15" x14ac:dyDescent="0.25"/>
  <cols>
    <col min="1" max="1" width="5.7109375" customWidth="1"/>
    <col min="2" max="2" width="32.140625" customWidth="1"/>
    <col min="3" max="3" width="12" customWidth="1"/>
    <col min="4" max="4" width="10.85546875" customWidth="1"/>
    <col min="5" max="5" width="15.28515625" customWidth="1"/>
    <col min="6" max="6" width="9.7109375" customWidth="1"/>
    <col min="7" max="7" width="8.5703125" customWidth="1"/>
    <col min="8" max="8" width="11.28515625" customWidth="1"/>
    <col min="9" max="9" width="9.7109375" customWidth="1"/>
    <col min="10" max="10" width="12.7109375" customWidth="1"/>
    <col min="11" max="11" width="23.85546875" customWidth="1"/>
    <col min="12" max="12" width="11.7109375" customWidth="1"/>
    <col min="13" max="13" width="15.42578125" customWidth="1"/>
    <col min="14" max="14" width="9.140625" customWidth="1"/>
  </cols>
  <sheetData>
    <row r="1" spans="1:16" ht="24.75" customHeight="1" x14ac:dyDescent="0.25">
      <c r="K1" s="47" t="s">
        <v>4</v>
      </c>
      <c r="L1" s="48"/>
      <c r="M1" s="48"/>
    </row>
    <row r="2" spans="1:16" ht="68.25" customHeight="1" x14ac:dyDescent="0.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6" ht="22.5" customHeight="1" x14ac:dyDescent="0.25">
      <c r="A3" s="50" t="s">
        <v>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6" x14ac:dyDescent="0.25">
      <c r="M4" s="1" t="s">
        <v>17</v>
      </c>
    </row>
    <row r="5" spans="1:16" ht="27" customHeight="1" x14ac:dyDescent="0.25">
      <c r="M5" s="1" t="s">
        <v>3</v>
      </c>
    </row>
    <row r="6" spans="1:16" ht="24" customHeight="1" x14ac:dyDescent="0.25">
      <c r="A6" s="44" t="str">
        <f>"№
п/п"</f>
        <v>№
п/п</v>
      </c>
      <c r="B6" s="44" t="s">
        <v>6</v>
      </c>
      <c r="C6" s="53" t="str">
        <f>"Поступило средств"</f>
        <v>Поступило средств</v>
      </c>
      <c r="D6" s="54"/>
      <c r="E6" s="54"/>
      <c r="F6" s="54"/>
      <c r="G6" s="55"/>
      <c r="H6" s="53" t="str">
        <f>"Израсходовано средств"</f>
        <v>Израсходовано средств</v>
      </c>
      <c r="I6" s="54"/>
      <c r="J6" s="54"/>
      <c r="K6" s="55"/>
      <c r="L6" s="53" t="str">
        <f>"Возвращено средств"</f>
        <v>Возвращено средств</v>
      </c>
      <c r="M6" s="55"/>
    </row>
    <row r="7" spans="1:16" ht="33" customHeight="1" x14ac:dyDescent="0.25">
      <c r="A7" s="52"/>
      <c r="B7" s="52"/>
      <c r="C7" s="44" t="str">
        <f>"всего"</f>
        <v>всего</v>
      </c>
      <c r="D7" s="53" t="str">
        <f>"из них"</f>
        <v>из них</v>
      </c>
      <c r="E7" s="54"/>
      <c r="F7" s="54"/>
      <c r="G7" s="55"/>
      <c r="H7" s="44" t="str">
        <f>"всего"</f>
        <v>всего</v>
      </c>
      <c r="I7" s="53" t="str">
        <f>"из них финансовые операции по расходованию средств на сумму, превышающую  50 тыс. рублей"</f>
        <v>из них финансовые операции по расходованию средств на сумму, превышающую  50 тыс. рублей</v>
      </c>
      <c r="J7" s="54"/>
      <c r="K7" s="55"/>
      <c r="L7" s="44" t="str">
        <f>"сумма, руб."</f>
        <v>сумма, руб.</v>
      </c>
      <c r="M7" s="44" t="str">
        <f>"основание возврата"</f>
        <v>основание возврата</v>
      </c>
    </row>
    <row r="8" spans="1:16" ht="58.5" customHeight="1" x14ac:dyDescent="0.25">
      <c r="A8" s="52"/>
      <c r="B8" s="52"/>
      <c r="C8" s="52"/>
      <c r="D8" s="53" t="str">
        <f>"пожертвования от юридических лиц на сумму, превышающую  25 тыс. рублей"</f>
        <v>пожертвования от юридических лиц на сумму, превышающую  25 тыс. рублей</v>
      </c>
      <c r="E8" s="55"/>
      <c r="F8" s="53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55"/>
      <c r="H8" s="52"/>
      <c r="I8" s="44" t="str">
        <f>"дата операции"</f>
        <v>дата операции</v>
      </c>
      <c r="J8" s="44" t="str">
        <f>"сумма, руб."</f>
        <v>сумма, руб.</v>
      </c>
      <c r="K8" s="44" t="str">
        <f>"назначение платежа"</f>
        <v>назначение платежа</v>
      </c>
      <c r="L8" s="52"/>
      <c r="M8" s="52"/>
    </row>
    <row r="9" spans="1:16" ht="46.5" customHeight="1" x14ac:dyDescent="0.25">
      <c r="A9" s="45"/>
      <c r="B9" s="45"/>
      <c r="C9" s="45"/>
      <c r="D9" s="2" t="str">
        <f>"сумма, руб."</f>
        <v>сумма, руб.</v>
      </c>
      <c r="E9" s="2" t="str">
        <f>"наименование юридического лица"</f>
        <v>наименование юридического лица</v>
      </c>
      <c r="F9" s="2" t="str">
        <f>"сумма, руб."</f>
        <v>сумма, руб.</v>
      </c>
      <c r="G9" s="2" t="str">
        <f>"кол-во граждан"</f>
        <v>кол-во граждан</v>
      </c>
      <c r="H9" s="45"/>
      <c r="I9" s="45"/>
      <c r="J9" s="45"/>
      <c r="K9" s="45"/>
      <c r="L9" s="45"/>
      <c r="M9" s="45"/>
    </row>
    <row r="10" spans="1:16" x14ac:dyDescent="0.25">
      <c r="A10" s="4" t="s">
        <v>0</v>
      </c>
      <c r="B10" s="2" t="str">
        <f>"2"</f>
        <v>2</v>
      </c>
      <c r="C10" s="2" t="str">
        <f>"3"</f>
        <v>3</v>
      </c>
      <c r="D10" s="2" t="str">
        <f>"4"</f>
        <v>4</v>
      </c>
      <c r="E10" s="2" t="str">
        <f>"5"</f>
        <v>5</v>
      </c>
      <c r="F10" s="2" t="str">
        <f>"6"</f>
        <v>6</v>
      </c>
      <c r="G10" s="2" t="str">
        <f>"7"</f>
        <v>7</v>
      </c>
      <c r="H10" s="2" t="str">
        <f>"8"</f>
        <v>8</v>
      </c>
      <c r="I10" s="2" t="str">
        <f>"9"</f>
        <v>9</v>
      </c>
      <c r="J10" s="2" t="str">
        <f>"10"</f>
        <v>10</v>
      </c>
      <c r="K10" s="2" t="str">
        <f>"11"</f>
        <v>11</v>
      </c>
      <c r="L10" s="2" t="str">
        <f>"12"</f>
        <v>12</v>
      </c>
      <c r="M10" s="2" t="str">
        <f>"13"</f>
        <v>13</v>
      </c>
    </row>
    <row r="11" spans="1:16" ht="20.25" customHeight="1" x14ac:dyDescent="0.25">
      <c r="A11" s="21" t="s">
        <v>1</v>
      </c>
      <c r="B11" s="11" t="s">
        <v>10</v>
      </c>
      <c r="C11" s="9">
        <v>31000</v>
      </c>
      <c r="D11" s="9">
        <v>0</v>
      </c>
      <c r="E11" s="12"/>
      <c r="F11" s="9">
        <v>31000</v>
      </c>
      <c r="G11" s="13">
        <v>0</v>
      </c>
      <c r="H11" s="9">
        <v>31000</v>
      </c>
      <c r="I11" s="14"/>
      <c r="J11" s="9">
        <v>0</v>
      </c>
      <c r="K11" s="12"/>
      <c r="L11" s="9">
        <v>0</v>
      </c>
      <c r="M11" s="12" t="str">
        <f>""</f>
        <v/>
      </c>
      <c r="N11" s="3"/>
    </row>
    <row r="12" spans="1:16" ht="45" customHeight="1" x14ac:dyDescent="0.25">
      <c r="A12" s="21"/>
      <c r="B12" s="11"/>
      <c r="C12" s="9">
        <v>282000</v>
      </c>
      <c r="D12" s="9">
        <v>0</v>
      </c>
      <c r="E12" s="12"/>
      <c r="F12" s="9">
        <v>282000</v>
      </c>
      <c r="G12" s="13">
        <v>0</v>
      </c>
      <c r="H12" s="9">
        <v>282000</v>
      </c>
      <c r="I12" s="14">
        <v>45897</v>
      </c>
      <c r="J12" s="9">
        <v>282000</v>
      </c>
      <c r="K12" s="12" t="s">
        <v>19</v>
      </c>
      <c r="L12" s="9"/>
      <c r="M12" s="12"/>
      <c r="N12" s="3"/>
    </row>
    <row r="13" spans="1:16" x14ac:dyDescent="0.25">
      <c r="A13" s="22" t="s">
        <v>2</v>
      </c>
      <c r="B13" s="23" t="str">
        <f>"Итого"</f>
        <v>Итого</v>
      </c>
      <c r="C13" s="24">
        <v>313000</v>
      </c>
      <c r="D13" s="25">
        <v>0</v>
      </c>
      <c r="E13" s="26"/>
      <c r="F13" s="25">
        <v>313000</v>
      </c>
      <c r="G13" s="27">
        <v>0</v>
      </c>
      <c r="H13" s="25">
        <v>313000</v>
      </c>
      <c r="I13" s="28"/>
      <c r="J13" s="25">
        <v>282000</v>
      </c>
      <c r="K13" s="26" t="str">
        <f>""</f>
        <v/>
      </c>
      <c r="L13" s="25">
        <v>0</v>
      </c>
      <c r="M13" s="26" t="str">
        <f>""</f>
        <v/>
      </c>
      <c r="N13" s="3"/>
    </row>
    <row r="14" spans="1:16" x14ac:dyDescent="0.25">
      <c r="A14" s="13" t="s">
        <v>5</v>
      </c>
      <c r="B14" s="11" t="s">
        <v>11</v>
      </c>
      <c r="C14" s="9">
        <v>30000</v>
      </c>
      <c r="D14" s="9">
        <v>0</v>
      </c>
      <c r="E14" s="12"/>
      <c r="F14" s="9">
        <v>0</v>
      </c>
      <c r="G14" s="13">
        <v>0</v>
      </c>
      <c r="H14" s="9">
        <v>30000</v>
      </c>
      <c r="I14" s="14"/>
      <c r="J14" s="9">
        <v>0</v>
      </c>
      <c r="K14" s="12"/>
      <c r="L14" s="9">
        <v>0</v>
      </c>
      <c r="M14" s="12" t="str">
        <f>""</f>
        <v/>
      </c>
      <c r="N14" s="3"/>
    </row>
    <row r="15" spans="1:16" x14ac:dyDescent="0.25">
      <c r="A15" s="29" t="s">
        <v>2</v>
      </c>
      <c r="B15" s="15" t="s">
        <v>7</v>
      </c>
      <c r="C15" s="16">
        <v>30000</v>
      </c>
      <c r="D15" s="17">
        <v>0</v>
      </c>
      <c r="E15" s="18"/>
      <c r="F15" s="17">
        <v>0</v>
      </c>
      <c r="G15" s="19">
        <v>0</v>
      </c>
      <c r="H15" s="17">
        <v>30000</v>
      </c>
      <c r="I15" s="20"/>
      <c r="J15" s="17">
        <v>0</v>
      </c>
      <c r="K15" s="18"/>
      <c r="L15" s="17">
        <v>0</v>
      </c>
      <c r="M15" s="18" t="str">
        <f>""</f>
        <v/>
      </c>
      <c r="P15" s="10"/>
    </row>
    <row r="16" spans="1:16" x14ac:dyDescent="0.25">
      <c r="A16" s="33" t="s">
        <v>13</v>
      </c>
      <c r="B16" s="40" t="s">
        <v>15</v>
      </c>
      <c r="C16" s="31">
        <v>0</v>
      </c>
      <c r="D16" s="31">
        <v>0</v>
      </c>
      <c r="E16" s="32"/>
      <c r="F16" s="31">
        <v>0</v>
      </c>
      <c r="G16" s="33">
        <v>0</v>
      </c>
      <c r="H16" s="31">
        <v>0</v>
      </c>
      <c r="I16" s="34"/>
      <c r="J16" s="31">
        <v>0</v>
      </c>
      <c r="K16" s="32"/>
      <c r="L16" s="31">
        <v>0</v>
      </c>
      <c r="M16" s="32"/>
      <c r="P16" s="10"/>
    </row>
    <row r="17" spans="1:16" x14ac:dyDescent="0.25">
      <c r="A17" s="29"/>
      <c r="B17" s="15" t="s">
        <v>7</v>
      </c>
      <c r="C17" s="16">
        <v>0</v>
      </c>
      <c r="D17" s="17">
        <v>0</v>
      </c>
      <c r="E17" s="18"/>
      <c r="F17" s="17">
        <v>0</v>
      </c>
      <c r="G17" s="19">
        <v>0</v>
      </c>
      <c r="H17" s="17">
        <v>0</v>
      </c>
      <c r="I17" s="20"/>
      <c r="J17" s="17">
        <v>0</v>
      </c>
      <c r="K17" s="18"/>
      <c r="L17" s="17">
        <v>0</v>
      </c>
      <c r="M17" s="18"/>
      <c r="P17" s="10"/>
    </row>
    <row r="18" spans="1:16" x14ac:dyDescent="0.25">
      <c r="A18" s="33" t="s">
        <v>14</v>
      </c>
      <c r="B18" s="40" t="s">
        <v>16</v>
      </c>
      <c r="C18" s="31">
        <v>0</v>
      </c>
      <c r="D18" s="31">
        <v>0</v>
      </c>
      <c r="E18" s="32"/>
      <c r="F18" s="31">
        <v>0</v>
      </c>
      <c r="G18" s="33">
        <v>0</v>
      </c>
      <c r="H18" s="31">
        <v>0</v>
      </c>
      <c r="I18" s="34"/>
      <c r="J18" s="31">
        <v>0</v>
      </c>
      <c r="K18" s="32"/>
      <c r="L18" s="31">
        <v>0</v>
      </c>
      <c r="M18" s="32"/>
      <c r="P18" s="10"/>
    </row>
    <row r="19" spans="1:16" x14ac:dyDescent="0.25">
      <c r="A19" s="35"/>
      <c r="B19" s="36" t="s">
        <v>7</v>
      </c>
      <c r="C19" s="37">
        <v>0</v>
      </c>
      <c r="D19" s="37">
        <v>0</v>
      </c>
      <c r="E19" s="38"/>
      <c r="F19" s="37">
        <v>0</v>
      </c>
      <c r="G19" s="35">
        <v>0</v>
      </c>
      <c r="H19" s="37">
        <v>0</v>
      </c>
      <c r="I19" s="39"/>
      <c r="J19" s="37">
        <v>0</v>
      </c>
      <c r="K19" s="38"/>
      <c r="L19" s="37">
        <v>0</v>
      </c>
      <c r="M19" s="38"/>
      <c r="P19" s="10"/>
    </row>
    <row r="20" spans="1:16" x14ac:dyDescent="0.25">
      <c r="A20" s="21"/>
      <c r="B20" s="41"/>
      <c r="C20" s="9"/>
      <c r="D20" s="9"/>
      <c r="E20" s="12"/>
      <c r="F20" s="9"/>
      <c r="G20" s="13"/>
      <c r="H20" s="9"/>
      <c r="I20" s="14"/>
      <c r="J20" s="9"/>
      <c r="K20" s="12" t="str">
        <f>""</f>
        <v/>
      </c>
      <c r="L20" s="9"/>
      <c r="M20" s="12" t="str">
        <f>""</f>
        <v/>
      </c>
    </row>
    <row r="21" spans="1:16" x14ac:dyDescent="0.25">
      <c r="A21" s="22" t="s">
        <v>2</v>
      </c>
      <c r="B21" s="23" t="str">
        <f>"Итого"</f>
        <v>Итого</v>
      </c>
      <c r="C21" s="25">
        <f>C13+C15</f>
        <v>343000</v>
      </c>
      <c r="D21" s="25">
        <f>D13+D15</f>
        <v>0</v>
      </c>
      <c r="E21" s="26"/>
      <c r="F21" s="25">
        <f>F13+F15</f>
        <v>313000</v>
      </c>
      <c r="G21" s="27">
        <f>G13+G15</f>
        <v>0</v>
      </c>
      <c r="H21" s="25">
        <f>H13+H15</f>
        <v>343000</v>
      </c>
      <c r="I21" s="28"/>
      <c r="J21" s="25">
        <f>J13+J15</f>
        <v>282000</v>
      </c>
      <c r="K21" s="26"/>
      <c r="L21" s="25">
        <f>L13+L15</f>
        <v>0</v>
      </c>
      <c r="M21" s="26" t="str">
        <f>""</f>
        <v/>
      </c>
    </row>
    <row r="23" spans="1:16" ht="39.75" customHeight="1" x14ac:dyDescent="0.25">
      <c r="B23" s="46" t="s">
        <v>12</v>
      </c>
      <c r="C23" s="46"/>
      <c r="D23" s="46"/>
      <c r="E23" s="30"/>
      <c r="F23" s="30"/>
      <c r="G23" s="30"/>
      <c r="H23" s="30"/>
      <c r="I23" s="30"/>
      <c r="J23" s="42" t="s">
        <v>18</v>
      </c>
      <c r="K23" s="43"/>
      <c r="L23" s="43"/>
      <c r="M23" s="43"/>
    </row>
  </sheetData>
  <mergeCells count="21">
    <mergeCell ref="K1:M1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J23:M23"/>
    <mergeCell ref="I8:I9"/>
    <mergeCell ref="J8:J9"/>
    <mergeCell ref="K8:K9"/>
    <mergeCell ref="B23:D23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L13" sqref="L13"/>
    </sheetView>
  </sheetViews>
  <sheetFormatPr defaultRowHeight="15" x14ac:dyDescent="0.25"/>
  <cols>
    <col min="1" max="1" width="26.28515625" customWidth="1"/>
    <col min="7" max="7" width="18.28515625" customWidth="1"/>
  </cols>
  <sheetData>
    <row r="1" spans="1:7" x14ac:dyDescent="0.25">
      <c r="A1" s="5"/>
      <c r="D1" s="6"/>
      <c r="G1" s="5"/>
    </row>
    <row r="2" spans="1:7" x14ac:dyDescent="0.25">
      <c r="A2" s="5"/>
      <c r="D2" s="6"/>
      <c r="G2" s="8"/>
    </row>
    <row r="3" spans="1:7" x14ac:dyDescent="0.25">
      <c r="A3" s="5"/>
      <c r="D3" s="6"/>
      <c r="G3" s="5"/>
    </row>
    <row r="4" spans="1:7" x14ac:dyDescent="0.25">
      <c r="A4" s="5"/>
      <c r="D4" s="6"/>
      <c r="G4" s="8"/>
    </row>
    <row r="5" spans="1:7" x14ac:dyDescent="0.25">
      <c r="A5" s="5"/>
      <c r="D5" s="6"/>
      <c r="G5" s="5"/>
    </row>
    <row r="6" spans="1:7" x14ac:dyDescent="0.25">
      <c r="A6" s="5"/>
      <c r="D6" s="6"/>
      <c r="G6" s="8"/>
    </row>
    <row r="7" spans="1:7" x14ac:dyDescent="0.25">
      <c r="A7" s="5"/>
      <c r="D7" s="6"/>
      <c r="G7" s="5"/>
    </row>
    <row r="8" spans="1:7" x14ac:dyDescent="0.25">
      <c r="A8" s="5"/>
      <c r="D8" s="6"/>
      <c r="G8" s="8"/>
    </row>
    <row r="9" spans="1:7" x14ac:dyDescent="0.25">
      <c r="A9" s="7"/>
      <c r="D9" s="7"/>
      <c r="G9" s="5"/>
    </row>
    <row r="10" spans="1:7" x14ac:dyDescent="0.25">
      <c r="G10" s="8"/>
    </row>
    <row r="11" spans="1:7" x14ac:dyDescent="0.25">
      <c r="G1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aleshina</dc:creator>
  <cp:lastModifiedBy>Ответсек</cp:lastModifiedBy>
  <cp:lastPrinted>2025-09-03T10:08:40Z</cp:lastPrinted>
  <dcterms:created xsi:type="dcterms:W3CDTF">2016-07-21T06:33:23Z</dcterms:created>
  <dcterms:modified xsi:type="dcterms:W3CDTF">2025-09-03T10:08:55Z</dcterms:modified>
</cp:coreProperties>
</file>